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9200" yWindow="500" windowWidth="18320" windowHeight="28300" tabRatio="600" firstSheet="0" activeTab="0" autoFilterDateGrouping="1"/>
  </bookViews>
  <sheets>
    <sheet xmlns:r="http://schemas.openxmlformats.org/officeDocument/2006/relationships" name="sheetTitle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Montserrat"/>
      <sz val="11"/>
    </font>
  </fonts>
  <fills count="4">
    <fill>
      <patternFill/>
    </fill>
    <fill>
      <patternFill patternType="gray125"/>
    </fill>
    <fill>
      <patternFill patternType="solid">
        <fgColor rgb="FFFFFF09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9" fontId="1" fillId="0" borderId="0" applyAlignment="1" pivotButton="0" quotePrefix="0" xfId="0">
      <alignment horizontal="center"/>
    </xf>
    <xf numFmtId="10" fontId="1" fillId="0" borderId="0" applyAlignment="1" pivotButton="0" quotePrefix="0" xfId="0">
      <alignment horizontal="center"/>
    </xf>
    <xf numFmtId="0" fontId="1" fillId="2" borderId="0" applyAlignment="1" pivotButton="0" quotePrefix="0" xfId="0">
      <alignment horizontal="center"/>
    </xf>
    <xf numFmtId="10" fontId="1" fillId="2" borderId="0" applyAlignment="1" pivotButton="0" quotePrefix="0" xfId="0">
      <alignment horizontal="center"/>
    </xf>
    <xf numFmtId="0" fontId="1" fillId="3" borderId="0" applyAlignment="1" pivotButton="0" quotePrefix="0" xfId="0">
      <alignment horizontal="center"/>
    </xf>
    <xf numFmtId="1" fontId="1" fillId="0" borderId="0" applyAlignment="1" pivotButton="0" quotePrefix="0" xfId="0">
      <alignment horizontal="center"/>
    </xf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56"/>
  <sheetViews>
    <sheetView tabSelected="1" zoomScale="110" zoomScaleNormal="110" workbookViewId="0">
      <selection activeCell="A24" sqref="A24"/>
    </sheetView>
  </sheetViews>
  <sheetFormatPr baseColWidth="10" defaultColWidth="8.83203125" defaultRowHeight="15"/>
  <cols>
    <col width="38" customWidth="1" min="1" max="1"/>
    <col width="10" customWidth="1" min="2" max="7"/>
  </cols>
  <sheetData>
    <row r="1">
      <c r="A1" s="1" t="inlineStr">
        <is>
          <t>2447794 - 990 Pecos River Ave</t>
        </is>
      </c>
      <c r="B1" s="2" t="n"/>
      <c r="C1" s="2" t="n"/>
      <c r="D1" s="2" t="n"/>
      <c r="E1" s="2" t="n"/>
      <c r="F1" s="2" t="n"/>
      <c r="G1" s="2" t="n"/>
    </row>
    <row r="2">
      <c r="A2" s="1" t="n"/>
      <c r="B2" s="2" t="n"/>
      <c r="C2" s="2" t="n"/>
      <c r="D2" s="2" t="n"/>
      <c r="E2" s="2" t="n"/>
      <c r="F2" s="2" t="n"/>
      <c r="G2" s="2" t="n"/>
    </row>
    <row r="3">
      <c r="A3" s="1" t="inlineStr">
        <is>
          <t>Purchase Price</t>
        </is>
      </c>
      <c r="B3" s="2" t="n">
        <v>374000</v>
      </c>
      <c r="C3" s="2" t="n"/>
      <c r="D3" s="2" t="n"/>
      <c r="E3" s="2" t="n"/>
      <c r="F3" s="2" t="n"/>
      <c r="G3" s="2" t="n"/>
    </row>
    <row r="4">
      <c r="A4" s="1" t="inlineStr">
        <is>
          <t>Rent (Mo)</t>
        </is>
      </c>
      <c r="B4" s="2" t="n">
        <v>1900</v>
      </c>
      <c r="C4" s="2" t="n"/>
      <c r="D4" s="2" t="n"/>
      <c r="E4" s="2" t="n"/>
      <c r="F4" s="2" t="n"/>
      <c r="G4" s="2" t="n"/>
    </row>
    <row r="5">
      <c r="A5" s="1" t="inlineStr">
        <is>
          <t>Annual Rent Growth Rate (%)</t>
        </is>
      </c>
      <c r="B5" s="3" t="n">
        <v>0.08</v>
      </c>
      <c r="C5" s="2" t="n"/>
      <c r="D5" s="2" t="n"/>
      <c r="E5" s="2" t="n"/>
      <c r="F5" s="2" t="n"/>
      <c r="G5" s="2" t="n"/>
    </row>
    <row r="6">
      <c r="A6" s="1" t="inlineStr">
        <is>
          <t>Annual Appreciation Rate (%)</t>
        </is>
      </c>
      <c r="B6" s="3" t="inlineStr">
        <is>
          <t>10%</t>
        </is>
      </c>
      <c r="C6" s="2" t="n"/>
      <c r="D6" s="2" t="n"/>
      <c r="E6" s="2" t="n"/>
      <c r="F6" s="2" t="n"/>
      <c r="G6" s="2" t="n"/>
    </row>
    <row r="7">
      <c r="A7" s="1" t="inlineStr">
        <is>
          <t>Fees (Mo)</t>
        </is>
      </c>
      <c r="B7" s="2" t="n">
        <v>28</v>
      </c>
      <c r="C7" s="2" t="n"/>
      <c r="D7" s="2" t="n"/>
      <c r="E7" s="2" t="n"/>
      <c r="F7" s="2" t="n"/>
      <c r="G7" s="2" t="n"/>
    </row>
    <row r="8">
      <c r="A8" s="1" t="inlineStr">
        <is>
          <t>Insurance (Yr)</t>
        </is>
      </c>
      <c r="B8" s="2" t="n">
        <v>450</v>
      </c>
      <c r="C8" s="2" t="n"/>
      <c r="D8" s="2" t="n"/>
      <c r="E8" s="2" t="n"/>
      <c r="F8" s="2" t="n"/>
      <c r="G8" s="2" t="n"/>
    </row>
    <row r="9">
      <c r="A9" s="1" t="inlineStr">
        <is>
          <t>Property Tax (Yr)</t>
        </is>
      </c>
      <c r="B9" s="2" t="n">
        <v>1512</v>
      </c>
      <c r="C9" s="2" t="n"/>
      <c r="D9" s="2" t="n"/>
      <c r="E9" s="2" t="n"/>
      <c r="F9" s="2" t="n"/>
      <c r="G9" s="2" t="n"/>
    </row>
    <row r="10">
      <c r="A10" s="1" t="inlineStr">
        <is>
          <t>Management (%)</t>
        </is>
      </c>
      <c r="B10" s="3" t="n">
        <v>0.08</v>
      </c>
      <c r="C10" s="2" t="n"/>
      <c r="D10" s="2" t="n"/>
      <c r="E10" s="2" t="n"/>
      <c r="F10" s="2" t="n"/>
      <c r="G10" s="2" t="n"/>
    </row>
    <row r="11">
      <c r="A11" s="1" t="inlineStr">
        <is>
          <t>Closing Cost Financed (%)</t>
        </is>
      </c>
      <c r="B11" s="3" t="n">
        <v>0.02</v>
      </c>
      <c r="C11" s="2" t="n"/>
      <c r="D11" s="2" t="n"/>
      <c r="E11" s="2" t="n"/>
      <c r="F11" s="2" t="n"/>
      <c r="G11" s="2" t="n"/>
    </row>
    <row r="12">
      <c r="A12" s="1" t="inlineStr">
        <is>
          <t>Additional Closing Cost</t>
        </is>
      </c>
      <c r="B12" s="8" t="n">
        <v>0</v>
      </c>
      <c r="C12" s="2" t="n"/>
      <c r="D12" s="2" t="n"/>
      <c r="E12" s="2" t="n"/>
      <c r="F12" s="2" t="n"/>
      <c r="G12" s="2" t="n"/>
    </row>
    <row r="13">
      <c r="A13" s="1" t="inlineStr">
        <is>
          <t>Closing Cost Cash</t>
        </is>
      </c>
      <c r="B13" s="2" t="n">
        <v>2000</v>
      </c>
      <c r="C13" s="2" t="n"/>
      <c r="D13" s="2" t="n"/>
      <c r="E13" s="2" t="n"/>
      <c r="F13" s="2" t="n"/>
      <c r="G13" s="2" t="n"/>
    </row>
    <row r="14">
      <c r="A14" s="1" t="inlineStr">
        <is>
          <t>Loan Rate (%)</t>
        </is>
      </c>
      <c r="B14" s="4" t="n">
        <v>0.06</v>
      </c>
      <c r="C14" s="2" t="n"/>
      <c r="D14" s="2" t="n"/>
      <c r="E14" s="2" t="n"/>
      <c r="F14" s="2" t="n"/>
      <c r="G14" s="2" t="n"/>
    </row>
    <row r="15">
      <c r="A15" s="1" t="inlineStr">
        <is>
          <t>Loan Term (Yrs)</t>
        </is>
      </c>
      <c r="B15" s="2" t="n">
        <v>30</v>
      </c>
      <c r="C15" s="2" t="n"/>
      <c r="D15" s="2" t="n"/>
      <c r="E15" s="2" t="n"/>
      <c r="F15" s="2" t="n"/>
      <c r="G15" s="2" t="n"/>
    </row>
    <row r="16">
      <c r="A16" s="1" t="inlineStr">
        <is>
          <t>Down (%)</t>
        </is>
      </c>
      <c r="B16" s="3" t="n">
        <v>0.3</v>
      </c>
      <c r="C16" s="2" t="n"/>
      <c r="D16" s="2" t="n"/>
      <c r="E16" s="2" t="n"/>
      <c r="F16" s="2" t="n"/>
      <c r="G16" s="2" t="n"/>
    </row>
    <row r="17">
      <c r="A17" s="1" t="inlineStr">
        <is>
          <t>Debt Service</t>
        </is>
      </c>
      <c r="B17" s="2">
        <f>ROUND(-PMT(B14/12,B15*12,(1-B16)*B3),0)</f>
        <v/>
      </c>
      <c r="C17" s="2" t="n"/>
      <c r="D17" s="2" t="n"/>
      <c r="E17" s="2" t="n"/>
      <c r="F17" s="2" t="n"/>
      <c r="G17" s="2" t="n"/>
    </row>
    <row r="18">
      <c r="A18" s="1" t="n"/>
      <c r="B18" s="2" t="n"/>
      <c r="C18" s="2" t="n"/>
      <c r="D18" s="2" t="n"/>
      <c r="E18" s="2" t="n"/>
      <c r="F18" s="2" t="n"/>
      <c r="G18" s="2" t="n"/>
    </row>
    <row r="19">
      <c r="A19" s="1" t="inlineStr">
        <is>
          <t>Acquisition Cost</t>
        </is>
      </c>
      <c r="B19" s="2" t="n"/>
      <c r="C19" s="2" t="n"/>
      <c r="D19" s="2" t="n"/>
      <c r="E19" s="2" t="n"/>
      <c r="F19" s="2" t="n"/>
      <c r="G19" s="2" t="n"/>
    </row>
    <row r="20">
      <c r="A20" s="1" t="inlineStr">
        <is>
          <t>Down Payment</t>
        </is>
      </c>
      <c r="B20" s="2">
        <f>-ROUND(B16*B3,0)</f>
        <v/>
      </c>
      <c r="C20" s="2" t="n"/>
      <c r="D20" s="2" t="n"/>
      <c r="E20" s="2" t="n"/>
      <c r="F20" s="2" t="n"/>
      <c r="G20" s="2" t="n"/>
    </row>
    <row r="21">
      <c r="A21" s="1" t="inlineStr">
        <is>
          <t>Closing Cost</t>
        </is>
      </c>
      <c r="B21" s="8">
        <f>-ROUND(B11*B3,0)-B12</f>
        <v/>
      </c>
      <c r="C21" s="2" t="n"/>
      <c r="D21" s="2" t="n"/>
      <c r="E21" s="2" t="n"/>
      <c r="F21" s="2" t="n"/>
      <c r="G21" s="2" t="n"/>
    </row>
    <row r="22">
      <c r="A22" s="1" t="inlineStr">
        <is>
          <t>Total Acquisition Cost</t>
        </is>
      </c>
      <c r="B22" s="2">
        <f>B20+B21</f>
        <v/>
      </c>
      <c r="C22" s="2" t="n"/>
      <c r="D22" s="2" t="n"/>
      <c r="E22" s="2" t="n"/>
      <c r="F22" s="2" t="n"/>
      <c r="G22" s="2" t="n"/>
    </row>
    <row r="23">
      <c r="A23" s="1" t="n"/>
      <c r="B23" s="2" t="n"/>
      <c r="C23" s="2" t="n"/>
      <c r="D23" s="2" t="n"/>
      <c r="E23" s="2" t="n"/>
      <c r="F23" s="2" t="n"/>
      <c r="G23" s="2" t="n"/>
    </row>
    <row r="24">
      <c r="A24" s="1" t="inlineStr">
        <is>
          <t>Income (Mo) at 10%</t>
        </is>
      </c>
      <c r="B24" s="2" t="n"/>
      <c r="C24" s="2" t="n"/>
      <c r="D24" s="2" t="n"/>
      <c r="E24" s="2" t="n"/>
      <c r="F24" s="2" t="n"/>
      <c r="G24" s="2" t="n"/>
    </row>
    <row r="25">
      <c r="A25" s="1" t="inlineStr">
        <is>
          <t>Year</t>
        </is>
      </c>
      <c r="B25" s="2" t="n"/>
      <c r="C25" s="2" t="n">
        <v>1</v>
      </c>
      <c r="D25" s="2" t="n">
        <v>2</v>
      </c>
      <c r="E25" s="2" t="n">
        <v>3</v>
      </c>
      <c r="F25" s="2" t="n">
        <v>4</v>
      </c>
      <c r="G25" s="2" t="n">
        <v>5</v>
      </c>
    </row>
    <row r="26">
      <c r="A26" s="1" t="inlineStr">
        <is>
          <t>Rent</t>
        </is>
      </c>
      <c r="B26" s="5">
        <f>B4</f>
        <v/>
      </c>
      <c r="C26" s="5">
        <f>ROUND(B26*(1+B5),0)</f>
        <v/>
      </c>
      <c r="D26" s="5">
        <f>ROUND(C26*(1+B5),0)</f>
        <v/>
      </c>
      <c r="E26" s="5">
        <f>ROUND(D26*(1+B5),0)</f>
        <v/>
      </c>
      <c r="F26" s="5">
        <f>ROUND(E26*(1+B5),0)</f>
        <v/>
      </c>
      <c r="G26" s="5">
        <f>ROUND(F26*(1+B5),0)</f>
        <v/>
      </c>
    </row>
    <row r="27">
      <c r="A27" s="1" t="n"/>
      <c r="B27" s="2" t="n"/>
      <c r="C27" s="2" t="n"/>
      <c r="D27" s="2" t="n"/>
      <c r="E27" s="2" t="n"/>
      <c r="F27" s="2" t="n"/>
      <c r="G27" s="2" t="n"/>
    </row>
    <row r="28">
      <c r="A28" s="1" t="inlineStr">
        <is>
          <t>Recurring Expenses (Mo)</t>
        </is>
      </c>
      <c r="B28" s="2" t="n"/>
      <c r="C28" s="2" t="n"/>
      <c r="D28" s="2" t="n"/>
      <c r="E28" s="2" t="n"/>
      <c r="F28" s="2" t="n"/>
      <c r="G28" s="2" t="n"/>
    </row>
    <row r="29">
      <c r="A29" s="1" t="inlineStr">
        <is>
          <t>Debt Service</t>
        </is>
      </c>
      <c r="B29" s="2">
        <f>-B17</f>
        <v/>
      </c>
      <c r="C29" s="2">
        <f>-B17</f>
        <v/>
      </c>
      <c r="D29" s="2">
        <f>-B17</f>
        <v/>
      </c>
      <c r="E29" s="2">
        <f>-B17</f>
        <v/>
      </c>
      <c r="F29" s="2">
        <f>-B17</f>
        <v/>
      </c>
      <c r="G29" s="2">
        <f>-B17</f>
        <v/>
      </c>
    </row>
    <row r="30">
      <c r="A30" s="1" t="inlineStr">
        <is>
          <t>Management</t>
        </is>
      </c>
      <c r="B30" s="2">
        <f>-ROUND(B26*B10,0)</f>
        <v/>
      </c>
      <c r="C30" s="2">
        <f>-ROUND(C26*B10,0)</f>
        <v/>
      </c>
      <c r="D30" s="2">
        <f>-ROUND(D26*B10,0)</f>
        <v/>
      </c>
      <c r="E30" s="2">
        <f>-ROUND(E26*B10,0)</f>
        <v/>
      </c>
      <c r="F30" s="2">
        <f>-ROUND(F26*B10,0)</f>
        <v/>
      </c>
      <c r="G30" s="2">
        <f>-ROUND(G26*B10,0)</f>
        <v/>
      </c>
    </row>
    <row r="31">
      <c r="A31" s="1" t="inlineStr">
        <is>
          <t>Insurance</t>
        </is>
      </c>
      <c r="B31" s="2">
        <f>-ROUND(B8/12,0)</f>
        <v/>
      </c>
      <c r="C31" s="2">
        <f>B31</f>
        <v/>
      </c>
      <c r="D31" s="2">
        <f>B31</f>
        <v/>
      </c>
      <c r="E31" s="2">
        <f>B31</f>
        <v/>
      </c>
      <c r="F31" s="2">
        <f>B31</f>
        <v/>
      </c>
      <c r="G31" s="2">
        <f>B31</f>
        <v/>
      </c>
    </row>
    <row r="32">
      <c r="A32" s="1" t="inlineStr">
        <is>
          <t>Property Tax</t>
        </is>
      </c>
      <c r="B32" s="2">
        <f>-ROUND(B9/12,0)</f>
        <v/>
      </c>
      <c r="C32" s="2">
        <f>B32</f>
        <v/>
      </c>
      <c r="D32" s="2">
        <f>B32</f>
        <v/>
      </c>
      <c r="E32" s="2">
        <f>B32</f>
        <v/>
      </c>
      <c r="F32" s="2">
        <f>B32</f>
        <v/>
      </c>
      <c r="G32" s="2">
        <f>B32</f>
        <v/>
      </c>
    </row>
    <row r="33">
      <c r="A33" s="1" t="inlineStr">
        <is>
          <t>Fees</t>
        </is>
      </c>
      <c r="B33" s="2">
        <f>-B7</f>
        <v/>
      </c>
      <c r="C33" s="2">
        <f>B33</f>
        <v/>
      </c>
      <c r="D33" s="2">
        <f>B33</f>
        <v/>
      </c>
      <c r="E33" s="2">
        <f>B33</f>
        <v/>
      </c>
      <c r="F33" s="2">
        <f>B33</f>
        <v/>
      </c>
      <c r="G33" s="2">
        <f>B33</f>
        <v/>
      </c>
    </row>
    <row r="34">
      <c r="A34" s="1" t="inlineStr">
        <is>
          <t>Total</t>
        </is>
      </c>
      <c r="B34" s="2">
        <f>SUM(B29:B33)</f>
        <v/>
      </c>
      <c r="C34" s="2">
        <f>SUM(C29:C33)</f>
        <v/>
      </c>
      <c r="D34" s="2">
        <f>SUM(D29:D33)</f>
        <v/>
      </c>
      <c r="E34" s="2">
        <f>SUM(E29:E33)</f>
        <v/>
      </c>
      <c r="F34" s="2">
        <f>SUM(F29:F33)</f>
        <v/>
      </c>
      <c r="G34" s="2">
        <f>SUM(G29:G33)</f>
        <v/>
      </c>
    </row>
    <row r="35">
      <c r="A35" s="1" t="n"/>
      <c r="B35" s="2" t="n"/>
      <c r="C35" s="2" t="n"/>
      <c r="D35" s="2" t="n"/>
      <c r="E35" s="2" t="n"/>
      <c r="F35" s="2" t="n"/>
      <c r="G35" s="2" t="n"/>
    </row>
    <row r="36">
      <c r="A36" s="1" t="inlineStr">
        <is>
          <t>Return (Financed)</t>
        </is>
      </c>
      <c r="B36" s="2" t="n"/>
      <c r="C36" s="2" t="n"/>
      <c r="D36" s="2" t="n"/>
      <c r="E36" s="2" t="n"/>
      <c r="F36" s="2" t="n"/>
      <c r="G36" s="2" t="n"/>
    </row>
    <row r="37">
      <c r="A37" s="1" t="inlineStr">
        <is>
          <t>Cash Flow Financed (Mo)</t>
        </is>
      </c>
      <c r="B37" s="5">
        <f>B26+B34</f>
        <v/>
      </c>
      <c r="C37" s="5">
        <f>C26+C34</f>
        <v/>
      </c>
      <c r="D37" s="5">
        <f>D26+D34</f>
        <v/>
      </c>
      <c r="E37" s="5">
        <f>E26+E34</f>
        <v/>
      </c>
      <c r="F37" s="5">
        <f>F26+F34</f>
        <v/>
      </c>
      <c r="G37" s="5">
        <f>G26+G34</f>
        <v/>
      </c>
    </row>
    <row r="38">
      <c r="A38" s="1" t="inlineStr">
        <is>
          <t>ROI Financed</t>
        </is>
      </c>
      <c r="B38" s="6">
        <f>-(B37 * 12)/(B22 - B11 * B3)</f>
        <v/>
      </c>
      <c r="C38" s="6">
        <f>-(C37 * 12)/(B22 - B11 * B3)</f>
        <v/>
      </c>
      <c r="D38" s="6">
        <f>-(D37 * 12)/(B22 - B11 * B3)</f>
        <v/>
      </c>
      <c r="E38" s="6">
        <f>-(E37 * 12)/(B22 - B11 * B3)</f>
        <v/>
      </c>
      <c r="F38" s="6">
        <f>-(F37 * 12)/(B22 - B11 * B3)</f>
        <v/>
      </c>
      <c r="G38" s="6">
        <f>-(G37 * 12)/(B22 - B11 * B3)</f>
        <v/>
      </c>
    </row>
    <row r="39">
      <c r="A39" s="1" t="n"/>
      <c r="B39" s="2" t="n"/>
      <c r="C39" s="2" t="n"/>
      <c r="D39" s="2" t="n"/>
      <c r="E39" s="2" t="n"/>
      <c r="F39" s="2" t="n"/>
      <c r="G39" s="2" t="n"/>
    </row>
    <row r="40">
      <c r="A40" s="1" t="inlineStr">
        <is>
          <t>Return (Cash)</t>
        </is>
      </c>
      <c r="B40" s="2" t="n"/>
      <c r="C40" s="2" t="n"/>
      <c r="D40" s="2" t="n"/>
      <c r="E40" s="2" t="n"/>
      <c r="F40" s="2" t="n"/>
      <c r="G40" s="2" t="n"/>
    </row>
    <row r="41">
      <c r="A41" s="1" t="inlineStr">
        <is>
          <t>Cash Flow Cash (Mo)</t>
        </is>
      </c>
      <c r="B41" s="5">
        <f>B26+B30+B31+B32+B33</f>
        <v/>
      </c>
      <c r="C41" s="5">
        <f>C26+C30+C31+B32+C33</f>
        <v/>
      </c>
      <c r="D41" s="5">
        <f>D26+D30+D31+B32+D33</f>
        <v/>
      </c>
      <c r="E41" s="5">
        <f>E26+E30+E31+B32+E33</f>
        <v/>
      </c>
      <c r="F41" s="5">
        <f>F26+F30+F31+B32+F33</f>
        <v/>
      </c>
      <c r="G41" s="5">
        <f>G26+G30+G31+B32+G33</f>
        <v/>
      </c>
    </row>
    <row r="42">
      <c r="A42" s="1" t="inlineStr">
        <is>
          <t>ROI Cash</t>
        </is>
      </c>
      <c r="B42" s="6">
        <f>(B41*12)/(B3+B13)</f>
        <v/>
      </c>
      <c r="C42" s="6">
        <f>(C41*12)/(B3+B13)</f>
        <v/>
      </c>
      <c r="D42" s="6">
        <f>(D41*12)/(B3+B13)</f>
        <v/>
      </c>
      <c r="E42" s="6">
        <f>(E41*12)/(B3+B13)</f>
        <v/>
      </c>
      <c r="F42" s="6">
        <f>(F41*12)/(B3+B13)</f>
        <v/>
      </c>
      <c r="G42" s="6">
        <f>(G41*12)/(B3+B13)</f>
        <v/>
      </c>
    </row>
    <row r="43">
      <c r="A43" s="1" t="n"/>
      <c r="B43" s="2" t="n"/>
      <c r="C43" s="2" t="n"/>
      <c r="D43" s="2" t="n"/>
      <c r="E43" s="2" t="n"/>
      <c r="F43" s="2" t="n"/>
      <c r="G43" s="2" t="n"/>
    </row>
    <row r="44">
      <c r="A44" s="1" t="inlineStr">
        <is>
          <t>Appreciation at 10%</t>
        </is>
      </c>
      <c r="B44" s="2" t="n"/>
      <c r="C44" s="2" t="n"/>
      <c r="D44" s="2" t="n"/>
      <c r="E44" s="2" t="n"/>
      <c r="F44" s="2" t="n"/>
      <c r="G44" s="2" t="n"/>
    </row>
    <row r="45">
      <c r="A45" s="1" t="inlineStr">
        <is>
          <t>Year</t>
        </is>
      </c>
      <c r="B45" s="2" t="n"/>
      <c r="C45" s="2" t="n">
        <v>1</v>
      </c>
      <c r="D45" s="2" t="n">
        <v>2</v>
      </c>
      <c r="E45" s="2" t="n">
        <v>3</v>
      </c>
      <c r="F45" s="2" t="n">
        <v>4</v>
      </c>
      <c r="G45" s="2" t="n">
        <v>5</v>
      </c>
    </row>
    <row r="46">
      <c r="A46" s="1" t="inlineStr">
        <is>
          <t>Market Value / Equity with Cash</t>
        </is>
      </c>
      <c r="B46" s="7">
        <f>B3</f>
        <v/>
      </c>
      <c r="C46" s="7">
        <f>ROUND(B46*(1+B6),0)</f>
        <v/>
      </c>
      <c r="D46" s="7">
        <f>ROUND(C46*(1+B6),0)</f>
        <v/>
      </c>
      <c r="E46" s="7">
        <f>ROUND(D46*(1+B6),0)</f>
        <v/>
      </c>
      <c r="F46" s="7">
        <f>ROUND(E46*(1+B6),0)</f>
        <v/>
      </c>
      <c r="G46" s="7">
        <f>ROUND(F46*(1+B6),0)</f>
        <v/>
      </c>
    </row>
    <row r="47">
      <c r="A47" s="1">
        <f>"Equity at "&amp;B6&amp;" Appreciation @ "&amp;B16*100&amp;"% Down"</f>
        <v/>
      </c>
      <c r="B47" s="7">
        <f>B46 -((1-B16)*B3)</f>
        <v/>
      </c>
      <c r="C47" s="7">
        <f>C46 - B47</f>
        <v/>
      </c>
      <c r="D47" s="7">
        <f>D46 - C47</f>
        <v/>
      </c>
      <c r="E47" s="7">
        <f>E46 - D47</f>
        <v/>
      </c>
      <c r="F47" s="7">
        <f>F46 - E47</f>
        <v/>
      </c>
      <c r="G47" s="7">
        <f>G46 - F47</f>
        <v/>
      </c>
    </row>
    <row r="48">
      <c r="A48" s="1" t="n"/>
      <c r="B48" s="2" t="n"/>
      <c r="C48" s="2" t="n"/>
      <c r="D48" s="2" t="n"/>
      <c r="E48" s="2" t="n"/>
      <c r="F48" s="2" t="n"/>
      <c r="G48" s="2" t="n"/>
    </row>
    <row r="49">
      <c r="A49" s="1" t="n"/>
      <c r="B49" s="2" t="n"/>
      <c r="C49" s="2" t="n"/>
      <c r="D49" s="2" t="n"/>
      <c r="E49" s="2" t="n"/>
      <c r="F49" s="2" t="n"/>
      <c r="G49" s="2" t="n"/>
    </row>
    <row r="50">
      <c r="A50" s="1" t="n"/>
      <c r="B50" s="2" t="n"/>
      <c r="C50" s="2" t="n"/>
      <c r="D50" s="2" t="n"/>
      <c r="E50" s="2" t="n"/>
      <c r="F50" s="2" t="n"/>
      <c r="G50" s="2" t="n"/>
    </row>
    <row r="51">
      <c r="A51" s="1" t="n"/>
      <c r="B51" s="2" t="n"/>
      <c r="C51" s="2" t="n"/>
      <c r="D51" s="2" t="n"/>
      <c r="E51" s="2" t="n"/>
      <c r="F51" s="2" t="n"/>
      <c r="G51" s="2" t="n"/>
    </row>
    <row r="52">
      <c r="A52" s="1" t="n"/>
      <c r="B52" s="2" t="n"/>
      <c r="C52" s="2" t="n"/>
      <c r="D52" s="2" t="n"/>
      <c r="E52" s="2" t="n"/>
      <c r="F52" s="2" t="n"/>
      <c r="G52" s="2" t="n"/>
    </row>
    <row r="53">
      <c r="A53" s="1" t="n"/>
      <c r="B53" s="2" t="n"/>
      <c r="C53" s="2" t="n"/>
      <c r="D53" s="2" t="n"/>
      <c r="E53" s="2" t="n"/>
      <c r="F53" s="2" t="n"/>
      <c r="G53" s="2" t="n"/>
    </row>
    <row r="54">
      <c r="A54" s="1" t="n"/>
      <c r="B54" s="2" t="n"/>
      <c r="C54" s="2" t="n"/>
      <c r="D54" s="2" t="n"/>
      <c r="E54" s="2" t="n"/>
      <c r="F54" s="2" t="n"/>
      <c r="G54" s="2" t="n"/>
    </row>
    <row r="55">
      <c r="A55" s="1" t="n"/>
      <c r="B55" s="2" t="n"/>
      <c r="C55" s="2" t="n"/>
      <c r="D55" s="2" t="n"/>
      <c r="E55" s="2" t="n"/>
      <c r="F55" s="2" t="n"/>
      <c r="G55" s="2" t="n"/>
    </row>
    <row r="56">
      <c r="A56" s="1" t="n"/>
      <c r="B56" s="2" t="n"/>
      <c r="C56" s="2" t="n"/>
      <c r="D56" s="2" t="n"/>
      <c r="E56" s="2" t="n"/>
      <c r="F56" s="2" t="n"/>
      <c r="G56" s="2" t="n"/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2022-08-29T15:49:05Z</dcterms:created>
  <dcterms:modified xmlns:dcterms="http://purl.org/dc/terms/" xmlns:xsi="http://www.w3.org/2001/XMLSchema-instance" xsi:type="dcterms:W3CDTF">2022-11-13T18:36:12Z</dcterms:modified>
  <cp:lastModifiedBy>Eric Fernwood</cp:lastModifiedBy>
</cp:coreProperties>
</file>